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O41" i="1"/>
  <c r="N41"/>
  <c r="M41"/>
  <c r="L41"/>
  <c r="K41"/>
  <c r="J41"/>
  <c r="I41"/>
  <c r="I40"/>
  <c r="M38"/>
  <c r="P38"/>
  <c r="O38"/>
  <c r="N38"/>
  <c r="L38"/>
  <c r="K38"/>
  <c r="J38"/>
  <c r="I38"/>
  <c r="G13" l="1"/>
  <c r="I13" s="1"/>
  <c r="C8"/>
  <c r="G8" s="1"/>
  <c r="G15"/>
  <c r="J15" s="1"/>
  <c r="G21"/>
  <c r="G24"/>
  <c r="J24" s="1"/>
  <c r="G27"/>
  <c r="G30"/>
  <c r="G28"/>
  <c r="J28" s="1"/>
  <c r="G25"/>
  <c r="P25" s="1"/>
  <c r="G22"/>
  <c r="G19"/>
  <c r="J19" s="1"/>
  <c r="G18"/>
  <c r="J18" s="1"/>
  <c r="G16"/>
  <c r="P16" s="1"/>
  <c r="G12"/>
  <c r="G9"/>
  <c r="J9" s="1"/>
  <c r="G6"/>
  <c r="L6" s="1"/>
  <c r="G5"/>
  <c r="L5" s="1"/>
  <c r="G4"/>
  <c r="L4" s="1"/>
  <c r="G3"/>
  <c r="M3" s="1"/>
  <c r="G10"/>
  <c r="K10" s="1"/>
  <c r="J5" l="1"/>
  <c r="J10"/>
  <c r="K16"/>
  <c r="P15"/>
  <c r="K9"/>
  <c r="K3"/>
  <c r="I16"/>
  <c r="P13"/>
  <c r="K6"/>
  <c r="K30"/>
  <c r="M30"/>
  <c r="O30"/>
  <c r="N30"/>
  <c r="I30"/>
  <c r="L30"/>
  <c r="I28"/>
  <c r="O28"/>
  <c r="K28"/>
  <c r="L28"/>
  <c r="M28"/>
  <c r="N28"/>
  <c r="I27"/>
  <c r="O27"/>
  <c r="M27"/>
  <c r="P27"/>
  <c r="L27"/>
  <c r="N27"/>
  <c r="I9"/>
  <c r="J16"/>
  <c r="J30"/>
  <c r="P28"/>
  <c r="K8"/>
  <c r="I8"/>
  <c r="J8"/>
  <c r="O18"/>
  <c r="L18"/>
  <c r="M18"/>
  <c r="M32" s="1"/>
  <c r="M40" s="1"/>
  <c r="N18"/>
  <c r="I21"/>
  <c r="N21"/>
  <c r="O21"/>
  <c r="K21"/>
  <c r="P21"/>
  <c r="L21"/>
  <c r="M21"/>
  <c r="L13"/>
  <c r="M13"/>
  <c r="N13"/>
  <c r="O13"/>
  <c r="M25"/>
  <c r="N25"/>
  <c r="O25"/>
  <c r="K25"/>
  <c r="L25"/>
  <c r="N24"/>
  <c r="O24"/>
  <c r="K24"/>
  <c r="L24"/>
  <c r="I24"/>
  <c r="M24"/>
  <c r="P19"/>
  <c r="K27"/>
  <c r="I3"/>
  <c r="I6"/>
  <c r="I19"/>
  <c r="J27"/>
  <c r="P6"/>
  <c r="P18"/>
  <c r="I5"/>
  <c r="K5" s="1"/>
  <c r="J4"/>
  <c r="I10"/>
  <c r="I18"/>
  <c r="J6"/>
  <c r="J13"/>
  <c r="J25"/>
  <c r="P5"/>
  <c r="P32" s="1"/>
  <c r="P24"/>
  <c r="P30"/>
  <c r="K18"/>
  <c r="I12"/>
  <c r="L12"/>
  <c r="O12"/>
  <c r="M12"/>
  <c r="N12"/>
  <c r="L22"/>
  <c r="M22"/>
  <c r="N22"/>
  <c r="O22"/>
  <c r="K22"/>
  <c r="O19"/>
  <c r="L19"/>
  <c r="M19"/>
  <c r="N19"/>
  <c r="O15"/>
  <c r="I15"/>
  <c r="N15"/>
  <c r="L15"/>
  <c r="M15"/>
  <c r="P22"/>
  <c r="I4"/>
  <c r="K4" s="1"/>
  <c r="J3"/>
  <c r="I22"/>
  <c r="J22"/>
  <c r="K15"/>
  <c r="J21"/>
  <c r="K13"/>
  <c r="K19"/>
  <c r="J12"/>
  <c r="G32"/>
  <c r="K12"/>
  <c r="P12"/>
  <c r="O3"/>
  <c r="O32" s="1"/>
  <c r="O40" s="1"/>
  <c r="J32" l="1"/>
  <c r="J40" s="1"/>
  <c r="N32"/>
  <c r="N40" s="1"/>
  <c r="I32"/>
  <c r="L32"/>
  <c r="L40" s="1"/>
  <c r="M33"/>
  <c r="K32"/>
  <c r="K40" s="1"/>
  <c r="O33"/>
  <c r="N33"/>
  <c r="P33"/>
  <c r="K33"/>
  <c r="I33"/>
  <c r="G33"/>
  <c r="J33" l="1"/>
  <c r="L33"/>
</calcChain>
</file>

<file path=xl/sharedStrings.xml><?xml version="1.0" encoding="utf-8"?>
<sst xmlns="http://schemas.openxmlformats.org/spreadsheetml/2006/main" count="54" uniqueCount="42">
  <si>
    <t xml:space="preserve">Abrechnung </t>
  </si>
  <si>
    <t>Rundreise-Fahrkarte</t>
  </si>
  <si>
    <t>Klassenwechsel</t>
  </si>
  <si>
    <t>Reservierung</t>
  </si>
  <si>
    <t>Zürich-Bubikon</t>
  </si>
  <si>
    <t>Zermatt-Täsch</t>
  </si>
  <si>
    <t>Biel-Ligerz</t>
  </si>
  <si>
    <t>Taxi Wallis</t>
  </si>
  <si>
    <t>Tribkgeld</t>
  </si>
  <si>
    <t>Essen Zürich</t>
  </si>
  <si>
    <t>Trinkgeld</t>
  </si>
  <si>
    <t>Essen Glacier</t>
  </si>
  <si>
    <t>Essen Zermatt</t>
  </si>
  <si>
    <t>Degustationen</t>
  </si>
  <si>
    <t>Essen Sierre</t>
  </si>
  <si>
    <t>Halbtaxkarte</t>
  </si>
  <si>
    <t>Total</t>
  </si>
  <si>
    <t>Teiler</t>
  </si>
  <si>
    <t>Gutschrift</t>
  </si>
  <si>
    <t>Max-Georg Stork</t>
  </si>
  <si>
    <t>Bernd Pettrup</t>
  </si>
  <si>
    <t>Bernd Handschuh</t>
  </si>
  <si>
    <t>Norbert Kreuzer</t>
  </si>
  <si>
    <t>Peter Züllig</t>
  </si>
  <si>
    <t>Egon Spindler</t>
  </si>
  <si>
    <t>Euro</t>
  </si>
  <si>
    <t>Bernard Trovar</t>
  </si>
  <si>
    <t>Max-Georg   80</t>
  </si>
  <si>
    <t>inkl. Chauffeur</t>
  </si>
  <si>
    <t>Max-Georg  10</t>
  </si>
  <si>
    <t xml:space="preserve"> </t>
  </si>
  <si>
    <t>Essen Ligerz</t>
  </si>
  <si>
    <t>Total (Schweizer Franken)</t>
  </si>
  <si>
    <t>Total (Euro)</t>
  </si>
  <si>
    <t>Bezahlt</t>
  </si>
  <si>
    <t>Schweizer Franken</t>
  </si>
  <si>
    <t>Total (Franken)</t>
  </si>
  <si>
    <t>Guthaben</t>
  </si>
  <si>
    <t>Schulden</t>
  </si>
  <si>
    <t>Differenz CHF</t>
  </si>
  <si>
    <t>Differenz Euro</t>
  </si>
  <si>
    <t>Jürgen Klucken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</si>
</sst>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2" fontId="0" fillId="0" borderId="0" xfId="0" applyNumberFormat="1" applyFont="1"/>
    <xf numFmtId="0" fontId="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workbookViewId="0">
      <pane xSplit="3" ySplit="1" topLeftCell="D17" activePane="bottomRight" state="frozen"/>
      <selection pane="topRight" activeCell="D1" sqref="D1"/>
      <selection pane="bottomLeft" activeCell="A2" sqref="A2"/>
      <selection pane="bottomRight" activeCell="I40" sqref="I40:O40"/>
    </sheetView>
  </sheetViews>
  <sheetFormatPr baseColWidth="10" defaultRowHeight="15"/>
  <cols>
    <col min="1" max="1" width="16.5703125" customWidth="1"/>
    <col min="3" max="3" width="11.42578125" style="1"/>
    <col min="4" max="4" width="4.7109375" customWidth="1"/>
    <col min="5" max="5" width="15.28515625" style="1" customWidth="1"/>
    <col min="6" max="7" width="0" style="1" hidden="1" customWidth="1"/>
    <col min="8" max="9" width="11.42578125" style="1"/>
    <col min="16" max="16" width="11.42578125" style="1"/>
  </cols>
  <sheetData>
    <row r="1" spans="1:16">
      <c r="A1" s="2" t="s">
        <v>0</v>
      </c>
      <c r="B1" s="2"/>
      <c r="C1" s="3" t="s">
        <v>16</v>
      </c>
      <c r="D1" s="2" t="s">
        <v>17</v>
      </c>
      <c r="E1" s="3" t="s">
        <v>18</v>
      </c>
      <c r="F1" s="3"/>
      <c r="G1" s="3"/>
      <c r="H1" s="3"/>
      <c r="I1" s="3" t="s">
        <v>19</v>
      </c>
      <c r="J1" s="2" t="s">
        <v>26</v>
      </c>
      <c r="K1" s="2" t="s">
        <v>20</v>
      </c>
      <c r="L1" s="2" t="s">
        <v>41</v>
      </c>
      <c r="M1" s="2" t="s">
        <v>21</v>
      </c>
      <c r="N1" s="2" t="s">
        <v>22</v>
      </c>
      <c r="O1" s="2" t="s">
        <v>24</v>
      </c>
      <c r="P1" s="3" t="s">
        <v>23</v>
      </c>
    </row>
    <row r="3" spans="1:16">
      <c r="A3" t="s">
        <v>15</v>
      </c>
      <c r="C3" s="1">
        <v>720</v>
      </c>
      <c r="D3">
        <v>6</v>
      </c>
      <c r="G3" s="1">
        <f>C3/D3</f>
        <v>120</v>
      </c>
      <c r="I3" s="1">
        <f>G3</f>
        <v>120</v>
      </c>
      <c r="J3" s="1">
        <f>G3</f>
        <v>120</v>
      </c>
      <c r="K3" s="1">
        <f>G3</f>
        <v>120</v>
      </c>
      <c r="L3" s="1">
        <v>0</v>
      </c>
      <c r="M3" s="1">
        <f>G3</f>
        <v>120</v>
      </c>
      <c r="N3" s="1">
        <v>120</v>
      </c>
      <c r="O3" s="1">
        <f t="shared" ref="K3:O5" si="0">M3</f>
        <v>120</v>
      </c>
      <c r="P3" s="1">
        <v>0</v>
      </c>
    </row>
    <row r="4" spans="1:16">
      <c r="A4" t="s">
        <v>1</v>
      </c>
      <c r="C4" s="1">
        <v>803.6</v>
      </c>
      <c r="D4">
        <v>7</v>
      </c>
      <c r="G4" s="1">
        <f>C4/D4</f>
        <v>114.8</v>
      </c>
      <c r="I4" s="1">
        <f>G4</f>
        <v>114.8</v>
      </c>
      <c r="J4" s="1">
        <f>G4</f>
        <v>114.8</v>
      </c>
      <c r="K4" s="1">
        <f t="shared" si="0"/>
        <v>114.8</v>
      </c>
      <c r="L4" s="1">
        <f>G4</f>
        <v>114.8</v>
      </c>
      <c r="M4" s="1">
        <v>114.8</v>
      </c>
      <c r="N4" s="1">
        <v>114.8</v>
      </c>
      <c r="O4" s="1">
        <v>114.8</v>
      </c>
      <c r="P4" s="1">
        <v>0</v>
      </c>
    </row>
    <row r="5" spans="1:16">
      <c r="A5" t="s">
        <v>2</v>
      </c>
      <c r="C5" s="1">
        <v>340</v>
      </c>
      <c r="D5">
        <v>8</v>
      </c>
      <c r="G5" s="1">
        <f>C5/8</f>
        <v>42.5</v>
      </c>
      <c r="I5" s="1">
        <f>G5</f>
        <v>42.5</v>
      </c>
      <c r="J5" s="1">
        <f>G5</f>
        <v>42.5</v>
      </c>
      <c r="K5" s="1">
        <f t="shared" si="0"/>
        <v>42.5</v>
      </c>
      <c r="L5" s="1">
        <f>G5</f>
        <v>42.5</v>
      </c>
      <c r="M5" s="1">
        <v>42.5</v>
      </c>
      <c r="N5" s="1">
        <v>42.5</v>
      </c>
      <c r="O5" s="1">
        <v>42.5</v>
      </c>
      <c r="P5" s="1">
        <f>G5</f>
        <v>42.5</v>
      </c>
    </row>
    <row r="6" spans="1:16">
      <c r="A6" t="s">
        <v>3</v>
      </c>
      <c r="C6" s="1">
        <v>264</v>
      </c>
      <c r="D6">
        <v>8</v>
      </c>
      <c r="G6" s="1">
        <f>C6/D6</f>
        <v>33</v>
      </c>
      <c r="I6" s="1">
        <f>G6</f>
        <v>33</v>
      </c>
      <c r="J6" s="1">
        <f>G6</f>
        <v>33</v>
      </c>
      <c r="K6" s="1">
        <f>G6</f>
        <v>33</v>
      </c>
      <c r="L6" s="1">
        <f>G6</f>
        <v>33</v>
      </c>
      <c r="M6" s="1">
        <v>33</v>
      </c>
      <c r="N6" s="1">
        <v>33</v>
      </c>
      <c r="O6" s="1">
        <v>33</v>
      </c>
      <c r="P6" s="1">
        <f>G6</f>
        <v>33</v>
      </c>
    </row>
    <row r="8" spans="1:16">
      <c r="A8" t="s">
        <v>4</v>
      </c>
      <c r="C8" s="1">
        <f>F8*D8</f>
        <v>88.2</v>
      </c>
      <c r="D8">
        <v>7</v>
      </c>
      <c r="F8" s="1">
        <v>12.6</v>
      </c>
      <c r="G8" s="1">
        <f>C8/D8</f>
        <v>12.6</v>
      </c>
      <c r="I8" s="1">
        <f>G8</f>
        <v>12.6</v>
      </c>
      <c r="J8" s="1">
        <f>G8</f>
        <v>12.6</v>
      </c>
      <c r="K8" s="1">
        <f>G8</f>
        <v>12.6</v>
      </c>
      <c r="L8">
        <v>12.6</v>
      </c>
      <c r="M8" s="1">
        <v>12.6</v>
      </c>
      <c r="N8" s="1">
        <v>12.6</v>
      </c>
      <c r="O8" s="1">
        <v>12.6</v>
      </c>
      <c r="P8" s="1">
        <v>0</v>
      </c>
    </row>
    <row r="9" spans="1:16">
      <c r="A9" t="s">
        <v>5</v>
      </c>
      <c r="C9" s="1">
        <v>28</v>
      </c>
      <c r="D9">
        <v>7</v>
      </c>
      <c r="G9" s="1">
        <f>C9/D9</f>
        <v>4</v>
      </c>
      <c r="I9" s="1">
        <f>G9</f>
        <v>4</v>
      </c>
      <c r="J9" s="1">
        <f>G9</f>
        <v>4</v>
      </c>
      <c r="K9" s="1">
        <f>G9</f>
        <v>4</v>
      </c>
      <c r="L9" s="1">
        <v>4</v>
      </c>
      <c r="M9" s="1">
        <v>4</v>
      </c>
      <c r="N9" s="1">
        <v>4</v>
      </c>
      <c r="O9" s="1">
        <v>4</v>
      </c>
      <c r="P9" s="1">
        <v>0</v>
      </c>
    </row>
    <row r="10" spans="1:16">
      <c r="A10" t="s">
        <v>6</v>
      </c>
      <c r="C10" s="1">
        <v>36.4</v>
      </c>
      <c r="D10">
        <v>7</v>
      </c>
      <c r="G10" s="1">
        <f>C10/D10</f>
        <v>5.2</v>
      </c>
      <c r="I10" s="1">
        <f>G10</f>
        <v>5.2</v>
      </c>
      <c r="J10" s="1">
        <f>G10</f>
        <v>5.2</v>
      </c>
      <c r="K10" s="1">
        <f>G10</f>
        <v>5.2</v>
      </c>
      <c r="L10" s="1">
        <v>5.2</v>
      </c>
      <c r="M10" s="1">
        <v>5.2</v>
      </c>
      <c r="N10" s="1">
        <v>5.2</v>
      </c>
      <c r="O10" s="1">
        <v>5.2</v>
      </c>
      <c r="P10" s="1">
        <v>0</v>
      </c>
    </row>
    <row r="11" spans="1:16">
      <c r="J11" s="1"/>
    </row>
    <row r="12" spans="1:16">
      <c r="A12" t="s">
        <v>7</v>
      </c>
      <c r="C12" s="1">
        <v>890</v>
      </c>
      <c r="D12">
        <v>8</v>
      </c>
      <c r="G12" s="1">
        <f>C12/D12</f>
        <v>111.25</v>
      </c>
      <c r="I12" s="1">
        <f>G12</f>
        <v>111.25</v>
      </c>
      <c r="J12" s="1">
        <f>G12</f>
        <v>111.25</v>
      </c>
      <c r="K12" s="1">
        <f>G12</f>
        <v>111.25</v>
      </c>
      <c r="L12" s="1">
        <f>G12</f>
        <v>111.25</v>
      </c>
      <c r="M12" s="1">
        <f>G12</f>
        <v>111.25</v>
      </c>
      <c r="N12" s="1">
        <f>G12</f>
        <v>111.25</v>
      </c>
      <c r="O12" s="1">
        <f>G12</f>
        <v>111.25</v>
      </c>
      <c r="P12" s="1">
        <f>G12</f>
        <v>111.25</v>
      </c>
    </row>
    <row r="13" spans="1:16">
      <c r="A13" t="s">
        <v>8</v>
      </c>
      <c r="C13" s="1">
        <v>50</v>
      </c>
      <c r="D13">
        <v>8</v>
      </c>
      <c r="G13" s="1">
        <f>C13/D13</f>
        <v>6.25</v>
      </c>
      <c r="I13" s="1">
        <f>G13</f>
        <v>6.25</v>
      </c>
      <c r="J13" s="1">
        <f>G13</f>
        <v>6.25</v>
      </c>
      <c r="K13" s="1">
        <f>G13</f>
        <v>6.25</v>
      </c>
      <c r="L13" s="1">
        <f>G13</f>
        <v>6.25</v>
      </c>
      <c r="M13" s="1">
        <f>G13</f>
        <v>6.25</v>
      </c>
      <c r="N13" s="1">
        <f>G13</f>
        <v>6.25</v>
      </c>
      <c r="O13" s="1">
        <f>G13</f>
        <v>6.25</v>
      </c>
      <c r="P13" s="1">
        <f>G13</f>
        <v>6.25</v>
      </c>
    </row>
    <row r="14" spans="1:16">
      <c r="J14" s="1"/>
      <c r="L14" s="1"/>
      <c r="M14" s="1"/>
      <c r="N14" s="1"/>
      <c r="O14" s="1"/>
    </row>
    <row r="15" spans="1:16">
      <c r="A15" t="s">
        <v>9</v>
      </c>
      <c r="C15" s="1">
        <v>742.5</v>
      </c>
      <c r="D15">
        <v>8</v>
      </c>
      <c r="E15" s="1" t="s">
        <v>27</v>
      </c>
      <c r="G15" s="1">
        <f>C15/D15</f>
        <v>92.8125</v>
      </c>
      <c r="I15" s="1">
        <f>G15-80</f>
        <v>12.8125</v>
      </c>
      <c r="J15" s="1">
        <f>G15</f>
        <v>92.8125</v>
      </c>
      <c r="K15" s="1">
        <f>G15</f>
        <v>92.8125</v>
      </c>
      <c r="L15" s="1">
        <f>G15</f>
        <v>92.8125</v>
      </c>
      <c r="M15" s="1">
        <f>G15</f>
        <v>92.8125</v>
      </c>
      <c r="N15" s="1">
        <f>G15</f>
        <v>92.8125</v>
      </c>
      <c r="O15" s="1">
        <f>G15</f>
        <v>92.8125</v>
      </c>
      <c r="P15" s="1">
        <f>G15</f>
        <v>92.8125</v>
      </c>
    </row>
    <row r="16" spans="1:16">
      <c r="A16" t="s">
        <v>10</v>
      </c>
      <c r="C16" s="1">
        <v>80</v>
      </c>
      <c r="D16">
        <v>8</v>
      </c>
      <c r="G16" s="1">
        <f>C16/D16</f>
        <v>10</v>
      </c>
      <c r="I16" s="1">
        <f>G16</f>
        <v>10</v>
      </c>
      <c r="J16" s="1">
        <f>G16</f>
        <v>10</v>
      </c>
      <c r="K16" s="1">
        <f>G16</f>
        <v>10</v>
      </c>
      <c r="L16" s="1">
        <v>10</v>
      </c>
      <c r="M16" s="1">
        <v>10</v>
      </c>
      <c r="N16" s="1">
        <v>10</v>
      </c>
      <c r="O16" s="1">
        <v>10</v>
      </c>
      <c r="P16" s="1">
        <f>G16</f>
        <v>10</v>
      </c>
    </row>
    <row r="17" spans="1:17">
      <c r="J17" s="1"/>
      <c r="L17" s="1"/>
      <c r="M17" s="1"/>
      <c r="N17" s="1"/>
      <c r="O17" s="1"/>
    </row>
    <row r="18" spans="1:17">
      <c r="A18" t="s">
        <v>11</v>
      </c>
      <c r="C18" s="1">
        <v>622.9</v>
      </c>
      <c r="D18">
        <v>8</v>
      </c>
      <c r="G18" s="1">
        <f>C18/8</f>
        <v>77.862499999999997</v>
      </c>
      <c r="I18" s="1">
        <f>G18</f>
        <v>77.862499999999997</v>
      </c>
      <c r="J18" s="1">
        <f>G18</f>
        <v>77.862499999999997</v>
      </c>
      <c r="K18" s="1">
        <f>G18</f>
        <v>77.862499999999997</v>
      </c>
      <c r="L18" s="1">
        <f>G18</f>
        <v>77.862499999999997</v>
      </c>
      <c r="M18" s="1">
        <f>G18</f>
        <v>77.862499999999997</v>
      </c>
      <c r="N18" s="1">
        <f>G18</f>
        <v>77.862499999999997</v>
      </c>
      <c r="O18" s="1">
        <f>G18</f>
        <v>77.862499999999997</v>
      </c>
      <c r="P18" s="1">
        <f>G18</f>
        <v>77.862499999999997</v>
      </c>
    </row>
    <row r="19" spans="1:17">
      <c r="A19" t="s">
        <v>10</v>
      </c>
      <c r="C19" s="1">
        <v>70</v>
      </c>
      <c r="D19">
        <v>8</v>
      </c>
      <c r="G19" s="1">
        <f>C19/D19</f>
        <v>8.75</v>
      </c>
      <c r="I19" s="1">
        <f>G19</f>
        <v>8.75</v>
      </c>
      <c r="J19" s="1">
        <f>G19</f>
        <v>8.75</v>
      </c>
      <c r="K19" s="1">
        <f>G19</f>
        <v>8.75</v>
      </c>
      <c r="L19" s="1">
        <f>G19</f>
        <v>8.75</v>
      </c>
      <c r="M19" s="1">
        <f>G19</f>
        <v>8.75</v>
      </c>
      <c r="N19" s="1">
        <f>G19</f>
        <v>8.75</v>
      </c>
      <c r="O19" s="1">
        <f>G19</f>
        <v>8.75</v>
      </c>
      <c r="P19" s="1">
        <f>G19</f>
        <v>8.75</v>
      </c>
    </row>
    <row r="20" spans="1:17">
      <c r="J20" s="1"/>
      <c r="L20" s="1"/>
      <c r="M20" s="1"/>
      <c r="N20" s="1"/>
      <c r="O20" s="1"/>
    </row>
    <row r="21" spans="1:17">
      <c r="A21" t="s">
        <v>12</v>
      </c>
      <c r="C21" s="1">
        <v>757.4</v>
      </c>
      <c r="D21">
        <v>8</v>
      </c>
      <c r="E21" s="1" t="s">
        <v>27</v>
      </c>
      <c r="G21" s="1">
        <f>C21/D21</f>
        <v>94.674999999999997</v>
      </c>
      <c r="I21" s="1">
        <f>G21-80</f>
        <v>14.674999999999997</v>
      </c>
      <c r="J21" s="1">
        <f>G21</f>
        <v>94.674999999999997</v>
      </c>
      <c r="K21" s="1">
        <f>G21</f>
        <v>94.674999999999997</v>
      </c>
      <c r="L21" s="1">
        <f>G21</f>
        <v>94.674999999999997</v>
      </c>
      <c r="M21" s="1">
        <f>G21</f>
        <v>94.674999999999997</v>
      </c>
      <c r="N21" s="1">
        <f>G21</f>
        <v>94.674999999999997</v>
      </c>
      <c r="O21" s="1">
        <f>G21</f>
        <v>94.674999999999997</v>
      </c>
      <c r="P21" s="1">
        <f>G21</f>
        <v>94.674999999999997</v>
      </c>
    </row>
    <row r="22" spans="1:17">
      <c r="A22" t="s">
        <v>10</v>
      </c>
      <c r="C22" s="1">
        <v>80</v>
      </c>
      <c r="D22">
        <v>8</v>
      </c>
      <c r="G22" s="1">
        <f>C22/D22</f>
        <v>10</v>
      </c>
      <c r="I22" s="1">
        <f>G22</f>
        <v>10</v>
      </c>
      <c r="J22" s="1">
        <f>G22</f>
        <v>10</v>
      </c>
      <c r="K22" s="1">
        <f>G22</f>
        <v>10</v>
      </c>
      <c r="L22" s="1">
        <f>G22</f>
        <v>10</v>
      </c>
      <c r="M22" s="1">
        <f>G22</f>
        <v>10</v>
      </c>
      <c r="N22" s="1">
        <f>G22</f>
        <v>10</v>
      </c>
      <c r="O22" s="1">
        <f>G22</f>
        <v>10</v>
      </c>
      <c r="P22" s="1">
        <f>G22</f>
        <v>10</v>
      </c>
    </row>
    <row r="23" spans="1:17" ht="14.25" customHeight="1">
      <c r="J23" s="1"/>
      <c r="L23" s="1"/>
      <c r="M23" s="1"/>
      <c r="N23" s="1"/>
      <c r="O23" s="1"/>
    </row>
    <row r="24" spans="1:17" ht="14.25" customHeight="1">
      <c r="A24" t="s">
        <v>14</v>
      </c>
      <c r="C24" s="1">
        <v>879.1</v>
      </c>
      <c r="D24">
        <v>8</v>
      </c>
      <c r="E24" s="1" t="s">
        <v>28</v>
      </c>
      <c r="G24" s="1">
        <f>C24/D24</f>
        <v>109.8875</v>
      </c>
      <c r="I24" s="1">
        <f>G24-10</f>
        <v>99.887500000000003</v>
      </c>
      <c r="J24" s="1">
        <f>G24</f>
        <v>109.8875</v>
      </c>
      <c r="K24" s="1">
        <f>G24</f>
        <v>109.8875</v>
      </c>
      <c r="L24" s="1">
        <f>G24</f>
        <v>109.8875</v>
      </c>
      <c r="M24" s="1">
        <f>G24</f>
        <v>109.8875</v>
      </c>
      <c r="N24" s="1">
        <f>G24</f>
        <v>109.8875</v>
      </c>
      <c r="O24" s="1">
        <f>G24</f>
        <v>109.8875</v>
      </c>
      <c r="P24" s="1">
        <f>G24</f>
        <v>109.8875</v>
      </c>
    </row>
    <row r="25" spans="1:17">
      <c r="A25" t="s">
        <v>10</v>
      </c>
      <c r="C25" s="1">
        <v>70</v>
      </c>
      <c r="D25">
        <v>8</v>
      </c>
      <c r="E25" s="1" t="s">
        <v>29</v>
      </c>
      <c r="G25" s="1">
        <f>C25/8</f>
        <v>8.75</v>
      </c>
      <c r="I25" s="1" t="s">
        <v>30</v>
      </c>
      <c r="J25" s="1">
        <f>G25</f>
        <v>8.75</v>
      </c>
      <c r="K25" s="1">
        <f>G25</f>
        <v>8.75</v>
      </c>
      <c r="L25" s="1">
        <f>G25</f>
        <v>8.75</v>
      </c>
      <c r="M25" s="1">
        <f>G25</f>
        <v>8.75</v>
      </c>
      <c r="N25" s="1">
        <f>G25</f>
        <v>8.75</v>
      </c>
      <c r="O25" s="1">
        <f>G25</f>
        <v>8.75</v>
      </c>
      <c r="P25" s="1">
        <f>G25</f>
        <v>8.75</v>
      </c>
    </row>
    <row r="26" spans="1:17">
      <c r="J26" s="1"/>
      <c r="L26" s="1"/>
      <c r="M26" s="1"/>
      <c r="N26" s="1"/>
      <c r="O26" s="1"/>
    </row>
    <row r="27" spans="1:17">
      <c r="A27" t="s">
        <v>31</v>
      </c>
      <c r="C27" s="1">
        <v>658</v>
      </c>
      <c r="D27">
        <v>8</v>
      </c>
      <c r="G27" s="1">
        <f>C27/D27</f>
        <v>82.25</v>
      </c>
      <c r="I27" s="1">
        <f>G27</f>
        <v>82.25</v>
      </c>
      <c r="J27" s="1">
        <f>G27</f>
        <v>82.25</v>
      </c>
      <c r="K27" s="1">
        <f>G27</f>
        <v>82.25</v>
      </c>
      <c r="L27" s="1">
        <f>G27</f>
        <v>82.25</v>
      </c>
      <c r="M27" s="1">
        <f>G27</f>
        <v>82.25</v>
      </c>
      <c r="N27" s="1">
        <f>G27</f>
        <v>82.25</v>
      </c>
      <c r="O27" s="1">
        <f>G27</f>
        <v>82.25</v>
      </c>
      <c r="P27" s="1">
        <f>G27</f>
        <v>82.25</v>
      </c>
    </row>
    <row r="28" spans="1:17">
      <c r="A28" t="s">
        <v>10</v>
      </c>
      <c r="C28" s="1">
        <v>50</v>
      </c>
      <c r="D28">
        <v>8</v>
      </c>
      <c r="G28" s="1">
        <f>C28/D28</f>
        <v>6.25</v>
      </c>
      <c r="I28" s="1">
        <f>G28</f>
        <v>6.25</v>
      </c>
      <c r="J28" s="1">
        <f>G28</f>
        <v>6.25</v>
      </c>
      <c r="K28" s="1">
        <f>G28</f>
        <v>6.25</v>
      </c>
      <c r="L28" s="1">
        <f>G28</f>
        <v>6.25</v>
      </c>
      <c r="M28" s="1">
        <f>G28</f>
        <v>6.25</v>
      </c>
      <c r="N28" s="1">
        <f>G28</f>
        <v>6.25</v>
      </c>
      <c r="O28" s="1">
        <f>G28</f>
        <v>6.25</v>
      </c>
      <c r="P28" s="1">
        <f>G28</f>
        <v>6.25</v>
      </c>
    </row>
    <row r="29" spans="1:17">
      <c r="J29" s="1"/>
      <c r="L29" s="1"/>
      <c r="M29" s="1"/>
      <c r="N29" s="1"/>
      <c r="O29" s="1"/>
    </row>
    <row r="30" spans="1:17">
      <c r="A30" t="s">
        <v>13</v>
      </c>
      <c r="C30" s="1">
        <v>240</v>
      </c>
      <c r="D30">
        <v>8</v>
      </c>
      <c r="G30" s="1">
        <f>C30/D30</f>
        <v>30</v>
      </c>
      <c r="I30" s="1">
        <f>G30</f>
        <v>30</v>
      </c>
      <c r="J30" s="1">
        <f>G30</f>
        <v>30</v>
      </c>
      <c r="K30" s="1">
        <f>G30</f>
        <v>30</v>
      </c>
      <c r="L30" s="1">
        <f>G30</f>
        <v>30</v>
      </c>
      <c r="M30" s="1">
        <f>G30</f>
        <v>30</v>
      </c>
      <c r="N30" s="1">
        <f>G30</f>
        <v>30</v>
      </c>
      <c r="O30" s="1">
        <f>G30</f>
        <v>30</v>
      </c>
      <c r="P30" s="1">
        <f>G30</f>
        <v>30</v>
      </c>
    </row>
    <row r="31" spans="1:17">
      <c r="J31" s="1"/>
      <c r="L31" s="1"/>
      <c r="M31" s="1"/>
      <c r="N31" s="1"/>
      <c r="O31" s="1"/>
    </row>
    <row r="32" spans="1:17" s="2" customFormat="1">
      <c r="A32" s="2" t="s">
        <v>32</v>
      </c>
      <c r="C32" s="3"/>
      <c r="E32" s="3"/>
      <c r="F32" s="3"/>
      <c r="G32" s="3">
        <f>SUM(G2:G31)</f>
        <v>980.83749999999998</v>
      </c>
      <c r="H32" s="3"/>
      <c r="I32" s="3">
        <f>ROUNDUP(SUM(I2:I31),0)</f>
        <v>803</v>
      </c>
      <c r="J32" s="3">
        <f>ROUNDUP(SUM(J2:J31),0)</f>
        <v>981</v>
      </c>
      <c r="K32" s="3">
        <f>ROUNDUP(SUM(K2:K31),0)</f>
        <v>981</v>
      </c>
      <c r="L32" s="3">
        <f>ROUNDUP(SUM(L2:L31),0)</f>
        <v>861</v>
      </c>
      <c r="M32" s="3">
        <f>ROUNDUP(SUM(M2:M31),0)</f>
        <v>981</v>
      </c>
      <c r="N32" s="3">
        <f>ROUNDUP(SUM(N2:N31),0)</f>
        <v>981</v>
      </c>
      <c r="O32" s="3">
        <f>ROUNDUP(SUM(O2:O31),0)</f>
        <v>981</v>
      </c>
      <c r="P32" s="3">
        <f>ROUNDUP(SUM(P2:P31),0)</f>
        <v>725</v>
      </c>
      <c r="Q32" s="3"/>
    </row>
    <row r="33" spans="1:16">
      <c r="A33" s="2" t="s">
        <v>33</v>
      </c>
      <c r="G33" s="3">
        <f>G32*100/125</f>
        <v>784.67</v>
      </c>
      <c r="I33" s="4">
        <f>ROUNDUP(I32*100/125,1)</f>
        <v>642.4</v>
      </c>
      <c r="J33" s="4">
        <f>ROUNDUP(J32*100/125,1)</f>
        <v>784.8</v>
      </c>
      <c r="K33" s="4">
        <f>ROUNDUP(K32*100/125,1)</f>
        <v>784.8</v>
      </c>
      <c r="L33" s="4">
        <f>ROUNDUP(L32*100/125,1)</f>
        <v>688.8</v>
      </c>
      <c r="M33" s="4">
        <f>ROUNDUP(M32*100/125,1)</f>
        <v>784.8</v>
      </c>
      <c r="N33" s="4">
        <f>ROUNDUP(N32*100/125,1)</f>
        <v>784.8</v>
      </c>
      <c r="O33" s="4">
        <f>ROUNDUP(O32*100/125,1)</f>
        <v>784.8</v>
      </c>
      <c r="P33" s="4">
        <f>ROUNDUP(P32*100/125,1)</f>
        <v>580</v>
      </c>
    </row>
    <row r="35" spans="1:16">
      <c r="A35" s="2" t="s">
        <v>34</v>
      </c>
      <c r="E35" s="3" t="s">
        <v>35</v>
      </c>
      <c r="I35" s="1">
        <v>270</v>
      </c>
      <c r="J35" s="1">
        <v>1000</v>
      </c>
      <c r="K35" s="1"/>
      <c r="L35" s="1"/>
      <c r="M35" s="1">
        <v>300</v>
      </c>
      <c r="N35" s="1">
        <v>700</v>
      </c>
      <c r="O35" s="1">
        <v>1000</v>
      </c>
    </row>
    <row r="36" spans="1:16">
      <c r="A36" s="2" t="s">
        <v>34</v>
      </c>
      <c r="E36" s="3" t="s">
        <v>25</v>
      </c>
      <c r="I36" s="1">
        <v>500</v>
      </c>
      <c r="J36" s="1"/>
      <c r="K36" s="1"/>
      <c r="L36" s="1">
        <v>500</v>
      </c>
      <c r="M36" s="1">
        <v>500</v>
      </c>
      <c r="N36" s="1"/>
      <c r="O36" s="1"/>
    </row>
    <row r="37" spans="1:16">
      <c r="E37" s="3"/>
    </row>
    <row r="38" spans="1:16">
      <c r="A38" s="2" t="s">
        <v>34</v>
      </c>
      <c r="E38" s="3" t="s">
        <v>36</v>
      </c>
      <c r="I38" s="1">
        <f>I36*1.25+I35</f>
        <v>895</v>
      </c>
      <c r="J38" s="1">
        <f>J36*1.25+J35</f>
        <v>1000</v>
      </c>
      <c r="K38" s="1">
        <f>K36*1.25+K35</f>
        <v>0</v>
      </c>
      <c r="L38" s="1">
        <f>L36*1.25+L35</f>
        <v>625</v>
      </c>
      <c r="M38" s="1">
        <f>M36*1.25+M35</f>
        <v>925</v>
      </c>
      <c r="N38" s="1">
        <f>N36*1.25+N35</f>
        <v>700</v>
      </c>
      <c r="O38" s="1">
        <f>O36*1.25+O35</f>
        <v>1000</v>
      </c>
      <c r="P38" s="1">
        <f>P36*1.25+P35</f>
        <v>0</v>
      </c>
    </row>
    <row r="40" spans="1:16">
      <c r="E40" s="3" t="s">
        <v>39</v>
      </c>
      <c r="I40" s="3">
        <f>I38-I32</f>
        <v>92</v>
      </c>
      <c r="J40" s="3">
        <f>J38-J32</f>
        <v>19</v>
      </c>
      <c r="K40" s="3">
        <f>K38-K32</f>
        <v>-981</v>
      </c>
      <c r="L40" s="3">
        <f>L38-L32</f>
        <v>-236</v>
      </c>
      <c r="M40" s="3">
        <f>M38-M32</f>
        <v>-56</v>
      </c>
      <c r="N40" s="3">
        <f>N38-N32</f>
        <v>-281</v>
      </c>
      <c r="O40" s="3">
        <f>O38-O32</f>
        <v>19</v>
      </c>
    </row>
    <row r="41" spans="1:16">
      <c r="D41" s="5"/>
      <c r="E41" s="4" t="s">
        <v>40</v>
      </c>
      <c r="F41" s="4"/>
      <c r="G41" s="4"/>
      <c r="H41" s="4"/>
      <c r="I41" s="4">
        <f>I40*(100/125)</f>
        <v>73.600000000000009</v>
      </c>
      <c r="J41" s="4">
        <f>J40*(100/125)</f>
        <v>15.200000000000001</v>
      </c>
      <c r="K41" s="4">
        <f>K40*(100/125)</f>
        <v>-784.80000000000007</v>
      </c>
      <c r="L41" s="4">
        <f>L40*(100/125)</f>
        <v>-188.8</v>
      </c>
      <c r="M41" s="4">
        <f>M40*(100/125)</f>
        <v>-44.800000000000004</v>
      </c>
      <c r="N41" s="4">
        <f>N40*(100/125)</f>
        <v>-224.8</v>
      </c>
      <c r="O41" s="4">
        <f>O40*(100/125)</f>
        <v>15.200000000000001</v>
      </c>
      <c r="P41" s="4"/>
    </row>
    <row r="43" spans="1:16">
      <c r="I43" s="1" t="s">
        <v>37</v>
      </c>
      <c r="J43" s="1" t="s">
        <v>37</v>
      </c>
      <c r="K43" t="s">
        <v>38</v>
      </c>
      <c r="L43" t="s">
        <v>38</v>
      </c>
      <c r="M43" t="s">
        <v>38</v>
      </c>
      <c r="N43" t="s">
        <v>38</v>
      </c>
      <c r="O43" s="1" t="s">
        <v>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Züllig</dc:creator>
  <cp:lastModifiedBy>Peter Züllig</cp:lastModifiedBy>
  <dcterms:created xsi:type="dcterms:W3CDTF">2013-09-13T20:58:32Z</dcterms:created>
  <dcterms:modified xsi:type="dcterms:W3CDTF">2013-10-09T14:07:48Z</dcterms:modified>
</cp:coreProperties>
</file>